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24\1 výzva\"/>
    </mc:Choice>
  </mc:AlternateContent>
  <xr:revisionPtr revIDLastSave="0" documentId="13_ncr:1_{6E1A38DC-8A6A-4203-A2F8-6E160989B2E4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11" i="1"/>
  <c r="T12" i="1"/>
  <c r="S14" i="1"/>
  <c r="T15" i="1"/>
  <c r="S17" i="1"/>
  <c r="T14" i="1"/>
  <c r="T16" i="1"/>
  <c r="S7" i="1"/>
  <c r="S8" i="1"/>
  <c r="T9" i="1"/>
  <c r="S10" i="1"/>
  <c r="S11" i="1"/>
  <c r="P9" i="1"/>
  <c r="P10" i="1"/>
  <c r="P11" i="1"/>
  <c r="P12" i="1"/>
  <c r="P13" i="1"/>
  <c r="P14" i="1"/>
  <c r="P15" i="1"/>
  <c r="P16" i="1"/>
  <c r="P17" i="1"/>
  <c r="S13" i="1"/>
  <c r="T13" i="1"/>
  <c r="T8" i="1"/>
  <c r="P8" i="1"/>
  <c r="P7" i="1"/>
  <c r="Q20" i="1" l="1"/>
  <c r="S12" i="1"/>
  <c r="T17" i="1"/>
  <c r="S15" i="1"/>
  <c r="T10" i="1"/>
  <c r="S16" i="1"/>
  <c r="T7" i="1"/>
  <c r="R20" i="1" l="1"/>
</calcChain>
</file>

<file path=xl/sharedStrings.xml><?xml version="1.0" encoding="utf-8"?>
<sst xmlns="http://schemas.openxmlformats.org/spreadsheetml/2006/main" count="98" uniqueCount="69">
  <si>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</si>
  <si>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</si>
  <si>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</si>
  <si>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</si>
  <si>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</si>
  <si>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</si>
  <si>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</si>
  <si>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</si>
  <si>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</si>
  <si>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</si>
  <si>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</si>
  <si>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</si>
  <si>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</si>
  <si>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</si>
  <si>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</si>
  <si>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</si>
  <si>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</si>
  <si>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</si>
  <si>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</si>
  <si>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</si>
  <si>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</si>
  <si>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</si>
  <si>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</si>
  <si>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</si>
  <si>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</si>
  <si>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</si>
  <si>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</si>
  <si>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</si>
  <si>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</si>
  <si>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</si>
  <si>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</si>
  <si>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</si>
  <si>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</si>
  <si>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</si>
  <si>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124 - 2023 </t>
  </si>
  <si>
    <t>do 22.12.2023</t>
  </si>
  <si>
    <t>Mgr. Sabina Mattová, Ph.D.,
Tel.: 702 020 897,
37763 5103</t>
  </si>
  <si>
    <t>Sedláčkova 15,
301 00 Plzeň, 
Fakulta filozofická - Katedra archeologie,
4. NP - místnost SP 401</t>
  </si>
  <si>
    <t>Flash disk 128GB</t>
  </si>
  <si>
    <t>Flash disk 1T</t>
  </si>
  <si>
    <t>Externí disk 4T</t>
  </si>
  <si>
    <t>Externí disk 8T</t>
  </si>
  <si>
    <t>Myš bezdrátová</t>
  </si>
  <si>
    <t>Redukce z HDMI (M)/ VGA (D-SUB)</t>
  </si>
  <si>
    <t xml:space="preserve">Displayport (M) na hdmi (F) </t>
  </si>
  <si>
    <t>FW06010523_LaHeW</t>
  </si>
  <si>
    <t>doc. Ing. Václav Kotlan, Ph.D.,
Tel.: 37763 4604</t>
  </si>
  <si>
    <t>Univerzitní 26, 
301 00 Plzeň, 
Fakulta elektrotechnická - Katedra elektrotechniky a počítačového modelování,
místnost EK 613</t>
  </si>
  <si>
    <t>Tablet 11" - 12"</t>
  </si>
  <si>
    <r>
      <t xml:space="preserve">Tablet s velmi kvalitním displejem s vysokou citlivostí dotyku, velikost od 11 do 12 palců.
Součástí musí být </t>
    </r>
    <r>
      <rPr>
        <b/>
        <sz val="11"/>
        <color theme="1"/>
        <rFont val="Calibri"/>
        <family val="2"/>
        <charset val="238"/>
        <scheme val="minor"/>
      </rPr>
      <t>dotykové pero.</t>
    </r>
    <r>
      <rPr>
        <sz val="11"/>
        <color theme="1"/>
        <rFont val="Calibri"/>
        <family val="2"/>
        <charset val="238"/>
        <scheme val="minor"/>
      </rPr>
      <t xml:space="preserve">
Rozlišení displeje alespoň 2560x1600.
Displej s vysokým jasem typu AMOLED 2X.
Min. osmijádrový procesor.
Alespoň 12GB RAM a 256 GB flash s rozšiřitelností úložného místa pomocí microSD karty minimálně s velikostí 512GB.
WiFi, Bluetooth.
Integrovaný mikrofon a fotoaparát s rozlišením alespoň 12Mpx.
USB- konektor.
Baterie alespoň 8000 mAh.
Zvýšená voděodolnost a prachotěsnost kvůli využití během měření, krytí alespoň IP68. 
Výhodou podpora funkce QuickShare. 
Součástí dodávky musí být: </t>
    </r>
    <r>
      <rPr>
        <b/>
        <sz val="11"/>
        <color theme="1"/>
        <rFont val="Calibri"/>
        <family val="2"/>
        <charset val="238"/>
        <scheme val="minor"/>
      </rPr>
      <t>microSD karta</t>
    </r>
    <r>
      <rPr>
        <sz val="11"/>
        <color theme="1"/>
        <rFont val="Calibri"/>
        <family val="2"/>
        <charset val="238"/>
        <scheme val="minor"/>
      </rPr>
      <t xml:space="preserve"> s velikostí alespoň 512 GB, rychlostí čtení alespoň 180MB/s, vyšší odolnost proti vodě, magnetu a rentg. záření, kompatibilní se 4K videem.
Včetně: </t>
    </r>
    <r>
      <rPr>
        <b/>
        <sz val="11"/>
        <color theme="1"/>
        <rFont val="Calibri"/>
        <family val="2"/>
        <charset val="238"/>
        <scheme val="minor"/>
      </rPr>
      <t xml:space="preserve">krytu na tablet </t>
    </r>
    <r>
      <rPr>
        <sz val="11"/>
        <color theme="1"/>
        <rFont val="Calibri"/>
        <family val="2"/>
        <charset val="238"/>
        <scheme val="minor"/>
      </rPr>
      <t xml:space="preserve">(typu flip) s možností uchycení pera fungující i jako stojánek při čtení, podporující technologie autoscreen, černá barva.
Včetně: </t>
    </r>
    <r>
      <rPr>
        <b/>
        <sz val="11"/>
        <color theme="1"/>
        <rFont val="Calibri"/>
        <family val="2"/>
        <charset val="238"/>
        <scheme val="minor"/>
      </rPr>
      <t>ochranné folie</t>
    </r>
    <r>
      <rPr>
        <sz val="11"/>
        <color theme="1"/>
        <rFont val="Calibri"/>
        <family val="2"/>
        <charset val="238"/>
        <scheme val="minor"/>
      </rPr>
      <t xml:space="preserve"> na displej.</t>
    </r>
  </si>
  <si>
    <t>Samostatná faktura</t>
  </si>
  <si>
    <t>Baterie pro notebook HP Probook 650 G3, kapacita min. 4210 mAh.</t>
  </si>
  <si>
    <t>Vlasta Suchomelová,
Tel.: 724 005 497,
37763 2001</t>
  </si>
  <si>
    <t>Děkanát FAV,Technická 8,
301 00 Plzeň,
Fakulta aplikovaných věd - Děkanát,
místnost UC 131</t>
  </si>
  <si>
    <t>Baterie pro notebook HP Probook 650 G3</t>
  </si>
  <si>
    <t>Bezdrátová myš</t>
  </si>
  <si>
    <t>doc. Ing. Libor Váša, Ph.D.,
Tel.: 37763 2424</t>
  </si>
  <si>
    <t>Technická 8,
301 00 Plzeň,
Fakulta aplikovaných věd - Katedra informatiky a výpočetní techniky,
místnost UN 304</t>
  </si>
  <si>
    <t>Počítačová myš bezdrátová, optický senzor min. 5000DPI, RGB podsvícení.</t>
  </si>
  <si>
    <t>Powerbanka</t>
  </si>
  <si>
    <t>USB-C, USB-A, výstupní výkon min. 30W, kapacita alespoň 10Wh.</t>
  </si>
  <si>
    <t>Bezdrátová myš, USB, bezdrátový USB přijímač, typ baterie AA - součást dodávky.
Kompatibilita: Windows 7, Windows 10, Windows 11.
Senzor: citlivost min. 1 000 DPI.
Technologie: optická.
Počet tlačítek 3 + kolečko.
Výdrž min. 12 měsíců.
Miniaturní senzor.
Hmotnost do 0,08 kg.</t>
  </si>
  <si>
    <t>Kapacita úložiště min. 128 GB.
Rozhraní USB 3.2 Gen 1 (USB 3.0), konektor USB-A.
Rychlost čtení min. 200 MB/s, rychlost zápisu min. 60 MB/s.
Materiál pouzdra: kov.
Šířka max. 13 mm, výška max. 5 mm, délka max. 40 mm, hmotnost max. 5 g.</t>
  </si>
  <si>
    <t>Kapacita úložiště min. 1 000 GB.
Připojení, rozhraní: USB 3.2 Gen 1 (USB 3.0), konektor USB-A +  USB-C.
Rychlost čtení min. 150 MB/s, rychlost zápisu min. 20 MB/s.
Materiál: kov.
Podpora: OTG.
Šířka max. 13 mm, výška max. 9 mm, délka max. 45 mm.</t>
  </si>
  <si>
    <t>Kapacita úložiště min. 4 000 GB (4 TB).
Typ úložiště ve formátu 2,5".
Šířka max. 90 mm, výška max. 120 mm, hloubka max. 22 mm.
Rozhraní: USB 3.2 Gen 1 (USB 3.0).
Konektor: Micro USB-B, obsahuje kabel s USB-A.</t>
  </si>
  <si>
    <t>Redukce z HDMI (M)/ VGA (D-SUB).</t>
  </si>
  <si>
    <t>Displayport (M) na hdmi (F).</t>
  </si>
  <si>
    <t>Kapacita úložiště min. 8 000 GB (8 TB).
Typ úložiště HDD ve formát (Form Factor) 3,5".
Šířka max. 50 mm, výška max. 170 mm, hloubka max. 140 mm, hmotnost max. 1 kg.
USB 3.2 Gen 1 (USB 3.0).
Konektor: micro USB-B + kabel USB-A.</t>
  </si>
  <si>
    <t>21 dní (nejpozději však do 22.12.2023 - platí co nastane dřív)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</si>
</sst>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17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5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13" xfId="0" applyNumberForma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8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8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8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left" vertical="center" wrapText="1" indent="1"/>
    </xf>
    <xf numFmtId="0" fontId="28" fillId="4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left" vertical="center" wrapText="1" indent="1"/>
    </xf>
    <xf numFmtId="3" fontId="0" fillId="2" borderId="24" xfId="0" applyNumberForma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8" fillId="4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10" fillId="3" borderId="25" xfId="0" applyFont="1" applyFill="1" applyBorder="1" applyAlignment="1">
      <alignment horizontal="center" vertical="center" wrapText="1"/>
    </xf>
    <xf numFmtId="0" fontId="5" fillId="6" borderId="25" xfId="0" applyFont="1" applyFill="1" applyBorder="1" applyAlignment="1">
      <alignment horizontal="left" vertical="center" wrapText="1" indent="1"/>
    </xf>
    <xf numFmtId="3" fontId="0" fillId="2" borderId="26" xfId="0" applyNumberFormat="1" applyFill="1" applyBorder="1" applyAlignment="1">
      <alignment horizontal="center" vertical="center" wrapText="1"/>
    </xf>
    <xf numFmtId="0" fontId="16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28" fillId="4" borderId="27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0" fontId="16" fillId="6" borderId="16" xfId="0" applyFont="1" applyFill="1" applyBorder="1" applyAlignment="1">
      <alignment horizontal="left" vertical="center" wrapText="1" indent="1"/>
    </xf>
    <xf numFmtId="0" fontId="3" fillId="6" borderId="21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13" fillId="5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5" fillId="6" borderId="27" xfId="0" applyFont="1" applyFill="1" applyBorder="1" applyAlignment="1">
      <alignment horizontal="left" vertical="center" wrapText="1" indent="1"/>
    </xf>
    <xf numFmtId="0" fontId="16" fillId="6" borderId="17" xfId="0" applyFont="1" applyFill="1" applyBorder="1" applyAlignment="1">
      <alignment horizontal="center" vertical="center" wrapText="1"/>
    </xf>
    <xf numFmtId="0" fontId="16" fillId="6" borderId="18" xfId="0" applyFont="1" applyFill="1" applyBorder="1" applyAlignment="1">
      <alignment horizontal="center" vertical="center" wrapText="1"/>
    </xf>
    <xf numFmtId="0" fontId="16" fillId="6" borderId="22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6" fillId="6" borderId="19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164" fontId="15" fillId="0" borderId="10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164" fontId="15" fillId="0" borderId="12" xfId="0" applyNumberFormat="1" applyFont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3" fillId="4" borderId="8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 applyProtection="1">
      <alignment horizontal="lef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7"/>
  <sheetViews>
    <sheetView tabSelected="1" zoomScale="57" zoomScaleNormal="57" workbookViewId="0">
      <selection activeCell="L4" sqref="L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19.1406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35.42578125" customWidth="1"/>
    <col min="12" max="12" width="32.28515625" customWidth="1"/>
    <col min="13" max="13" width="39.28515625" customWidth="1"/>
    <col min="14" max="14" width="45.1406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21.85546875" customWidth="1"/>
    <col min="21" max="21" width="11.5703125" hidden="1" customWidth="1"/>
    <col min="22" max="22" width="37.5703125" style="5" customWidth="1"/>
  </cols>
  <sheetData>
    <row r="1" spans="1:22" ht="40.9" customHeight="1" x14ac:dyDescent="0.25">
      <c r="B1" s="143" t="s">
        <v>34</v>
      </c>
      <c r="C1" s="144"/>
      <c r="D1" s="144"/>
      <c r="E1"/>
      <c r="G1" s="40"/>
      <c r="V1"/>
    </row>
    <row r="2" spans="1:22" ht="21" customHeight="1" x14ac:dyDescent="0.25">
      <c r="C2"/>
      <c r="D2" s="9"/>
      <c r="E2" s="10"/>
      <c r="G2" s="147"/>
      <c r="H2" s="148"/>
      <c r="I2" s="148"/>
      <c r="J2" s="148"/>
      <c r="K2" s="148"/>
      <c r="L2" s="148"/>
      <c r="M2" s="148"/>
      <c r="N2" s="14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5"/>
      <c r="E3" s="115"/>
      <c r="F3" s="115"/>
      <c r="G3" s="148"/>
      <c r="H3" s="148"/>
      <c r="I3" s="148"/>
      <c r="J3" s="148"/>
      <c r="K3" s="148"/>
      <c r="L3" s="148"/>
      <c r="M3" s="148"/>
      <c r="N3" s="14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5"/>
      <c r="E4" s="115"/>
      <c r="F4" s="115"/>
      <c r="G4" s="115"/>
      <c r="H4" s="11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45" t="s">
        <v>2</v>
      </c>
      <c r="H5" s="14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14</v>
      </c>
      <c r="D6" s="31" t="s">
        <v>4</v>
      </c>
      <c r="E6" s="31" t="s">
        <v>15</v>
      </c>
      <c r="F6" s="31" t="s">
        <v>16</v>
      </c>
      <c r="G6" s="36" t="s">
        <v>25</v>
      </c>
      <c r="H6" s="37" t="s">
        <v>26</v>
      </c>
      <c r="I6" s="32" t="s">
        <v>17</v>
      </c>
      <c r="J6" s="31" t="s">
        <v>18</v>
      </c>
      <c r="K6" s="31" t="s">
        <v>33</v>
      </c>
      <c r="L6" s="33" t="s">
        <v>19</v>
      </c>
      <c r="M6" s="34" t="s">
        <v>20</v>
      </c>
      <c r="N6" s="33" t="s">
        <v>21</v>
      </c>
      <c r="O6" s="31" t="s">
        <v>29</v>
      </c>
      <c r="P6" s="33" t="s">
        <v>22</v>
      </c>
      <c r="Q6" s="31" t="s">
        <v>5</v>
      </c>
      <c r="R6" s="35" t="s">
        <v>6</v>
      </c>
      <c r="S6" s="114" t="s">
        <v>7</v>
      </c>
      <c r="T6" s="114" t="s">
        <v>8</v>
      </c>
      <c r="U6" s="33" t="s">
        <v>23</v>
      </c>
      <c r="V6" s="33" t="s">
        <v>24</v>
      </c>
    </row>
    <row r="7" spans="1:22" ht="118.5" customHeight="1" thickTop="1" thickBot="1" x14ac:dyDescent="0.3">
      <c r="A7" s="41"/>
      <c r="B7" s="42">
        <v>1</v>
      </c>
      <c r="C7" s="43" t="s">
        <v>38</v>
      </c>
      <c r="D7" s="44">
        <v>10</v>
      </c>
      <c r="E7" s="45" t="s">
        <v>30</v>
      </c>
      <c r="F7" s="109" t="s">
        <v>62</v>
      </c>
      <c r="G7" s="168"/>
      <c r="H7" s="46" t="s">
        <v>31</v>
      </c>
      <c r="I7" s="149" t="s">
        <v>50</v>
      </c>
      <c r="J7" s="152" t="s">
        <v>31</v>
      </c>
      <c r="K7" s="155"/>
      <c r="L7" s="117"/>
      <c r="M7" s="133" t="s">
        <v>36</v>
      </c>
      <c r="N7" s="133" t="s">
        <v>37</v>
      </c>
      <c r="O7" s="158" t="s">
        <v>35</v>
      </c>
      <c r="P7" s="47">
        <f>D7*Q7</f>
        <v>4000</v>
      </c>
      <c r="Q7" s="48">
        <v>400</v>
      </c>
      <c r="R7" s="169"/>
      <c r="S7" s="49">
        <f>D7*R7</f>
        <v>0</v>
      </c>
      <c r="T7" s="50" t="str">
        <f t="shared" ref="T7" si="0">IF(ISNUMBER(R7), IF(R7&gt;Q7,"NEVYHOVUJE","VYHOVUJE")," ")</f>
        <v xml:space="preserve"> </v>
      </c>
      <c r="U7" s="128"/>
      <c r="V7" s="165" t="s">
        <v>12</v>
      </c>
    </row>
    <row r="8" spans="1:22" ht="138" customHeight="1" thickTop="1" thickBot="1" x14ac:dyDescent="0.3">
      <c r="A8" s="41"/>
      <c r="B8" s="51">
        <v>2</v>
      </c>
      <c r="C8" s="52" t="s">
        <v>39</v>
      </c>
      <c r="D8" s="53">
        <v>3</v>
      </c>
      <c r="E8" s="54" t="s">
        <v>30</v>
      </c>
      <c r="F8" s="110" t="s">
        <v>63</v>
      </c>
      <c r="G8" s="168"/>
      <c r="H8" s="55" t="s">
        <v>31</v>
      </c>
      <c r="I8" s="150"/>
      <c r="J8" s="153"/>
      <c r="K8" s="156"/>
      <c r="L8" s="118"/>
      <c r="M8" s="131"/>
      <c r="N8" s="131"/>
      <c r="O8" s="159"/>
      <c r="P8" s="56">
        <f>D8*Q8</f>
        <v>7200</v>
      </c>
      <c r="Q8" s="57">
        <v>2400</v>
      </c>
      <c r="R8" s="169"/>
      <c r="S8" s="58">
        <f>D8*R8</f>
        <v>0</v>
      </c>
      <c r="T8" s="59" t="str">
        <f t="shared" ref="T8" si="1">IF(ISNUMBER(R8), IF(R8&gt;Q8,"NEVYHOVUJE","VYHOVUJE")," ")</f>
        <v xml:space="preserve"> </v>
      </c>
      <c r="U8" s="129"/>
      <c r="V8" s="166"/>
    </row>
    <row r="9" spans="1:22" ht="101.25" customHeight="1" thickTop="1" thickBot="1" x14ac:dyDescent="0.3">
      <c r="A9" s="41"/>
      <c r="B9" s="51">
        <v>3</v>
      </c>
      <c r="C9" s="52" t="s">
        <v>40</v>
      </c>
      <c r="D9" s="53">
        <v>2</v>
      </c>
      <c r="E9" s="54" t="s">
        <v>30</v>
      </c>
      <c r="F9" s="110" t="s">
        <v>64</v>
      </c>
      <c r="G9" s="168"/>
      <c r="H9" s="55" t="s">
        <v>31</v>
      </c>
      <c r="I9" s="150"/>
      <c r="J9" s="153"/>
      <c r="K9" s="156"/>
      <c r="L9" s="118"/>
      <c r="M9" s="131"/>
      <c r="N9" s="131"/>
      <c r="O9" s="159"/>
      <c r="P9" s="56">
        <f>D9*Q9</f>
        <v>5600</v>
      </c>
      <c r="Q9" s="57">
        <v>2800</v>
      </c>
      <c r="R9" s="169"/>
      <c r="S9" s="58">
        <f>D9*R9</f>
        <v>0</v>
      </c>
      <c r="T9" s="59" t="str">
        <f t="shared" ref="T9:T17" si="2">IF(ISNUMBER(R9), IF(R9&gt;Q9,"NEVYHOVUJE","VYHOVUJE")," ")</f>
        <v xml:space="preserve"> </v>
      </c>
      <c r="U9" s="129"/>
      <c r="V9" s="166"/>
    </row>
    <row r="10" spans="1:22" ht="122.25" customHeight="1" thickTop="1" thickBot="1" x14ac:dyDescent="0.3">
      <c r="A10" s="41"/>
      <c r="B10" s="51">
        <v>4</v>
      </c>
      <c r="C10" s="52" t="s">
        <v>41</v>
      </c>
      <c r="D10" s="53">
        <v>1</v>
      </c>
      <c r="E10" s="54" t="s">
        <v>30</v>
      </c>
      <c r="F10" s="113" t="s">
        <v>67</v>
      </c>
      <c r="G10" s="168"/>
      <c r="H10" s="55" t="s">
        <v>31</v>
      </c>
      <c r="I10" s="150"/>
      <c r="J10" s="153"/>
      <c r="K10" s="156"/>
      <c r="L10" s="118"/>
      <c r="M10" s="131"/>
      <c r="N10" s="131"/>
      <c r="O10" s="159"/>
      <c r="P10" s="56">
        <f>D10*Q10</f>
        <v>4700</v>
      </c>
      <c r="Q10" s="57">
        <v>4700</v>
      </c>
      <c r="R10" s="169"/>
      <c r="S10" s="58">
        <f>D10*R10</f>
        <v>0</v>
      </c>
      <c r="T10" s="59" t="str">
        <f t="shared" si="2"/>
        <v xml:space="preserve"> </v>
      </c>
      <c r="U10" s="129"/>
      <c r="V10" s="166"/>
    </row>
    <row r="11" spans="1:22" ht="157.5" customHeight="1" thickTop="1" thickBot="1" x14ac:dyDescent="0.3">
      <c r="A11" s="41"/>
      <c r="B11" s="51">
        <v>5</v>
      </c>
      <c r="C11" s="52" t="s">
        <v>42</v>
      </c>
      <c r="D11" s="53">
        <v>5</v>
      </c>
      <c r="E11" s="54" t="s">
        <v>30</v>
      </c>
      <c r="F11" s="108" t="s">
        <v>61</v>
      </c>
      <c r="G11" s="168"/>
      <c r="H11" s="55" t="s">
        <v>31</v>
      </c>
      <c r="I11" s="150"/>
      <c r="J11" s="153"/>
      <c r="K11" s="156"/>
      <c r="L11" s="118"/>
      <c r="M11" s="131"/>
      <c r="N11" s="131"/>
      <c r="O11" s="159"/>
      <c r="P11" s="56">
        <f>D11*Q11</f>
        <v>2075</v>
      </c>
      <c r="Q11" s="57">
        <v>415</v>
      </c>
      <c r="R11" s="169"/>
      <c r="S11" s="58">
        <f>D11*R11</f>
        <v>0</v>
      </c>
      <c r="T11" s="59" t="str">
        <f t="shared" si="2"/>
        <v xml:space="preserve"> </v>
      </c>
      <c r="U11" s="129"/>
      <c r="V11" s="166"/>
    </row>
    <row r="12" spans="1:22" ht="54" customHeight="1" thickTop="1" thickBot="1" x14ac:dyDescent="0.3">
      <c r="A12" s="41"/>
      <c r="B12" s="51">
        <v>6</v>
      </c>
      <c r="C12" s="52" t="s">
        <v>43</v>
      </c>
      <c r="D12" s="53">
        <v>3</v>
      </c>
      <c r="E12" s="54" t="s">
        <v>30</v>
      </c>
      <c r="F12" s="111" t="s">
        <v>65</v>
      </c>
      <c r="G12" s="168"/>
      <c r="H12" s="55" t="s">
        <v>31</v>
      </c>
      <c r="I12" s="150"/>
      <c r="J12" s="153"/>
      <c r="K12" s="156"/>
      <c r="L12" s="118"/>
      <c r="M12" s="131"/>
      <c r="N12" s="131"/>
      <c r="O12" s="159"/>
      <c r="P12" s="56">
        <f>D12*Q12</f>
        <v>1365</v>
      </c>
      <c r="Q12" s="57">
        <v>455</v>
      </c>
      <c r="R12" s="169"/>
      <c r="S12" s="58">
        <f>D12*R12</f>
        <v>0</v>
      </c>
      <c r="T12" s="59" t="str">
        <f t="shared" si="2"/>
        <v xml:space="preserve"> </v>
      </c>
      <c r="U12" s="129"/>
      <c r="V12" s="166"/>
    </row>
    <row r="13" spans="1:22" ht="54" customHeight="1" thickTop="1" thickBot="1" x14ac:dyDescent="0.3">
      <c r="A13" s="41"/>
      <c r="B13" s="60">
        <v>7</v>
      </c>
      <c r="C13" s="61" t="s">
        <v>44</v>
      </c>
      <c r="D13" s="62">
        <v>2</v>
      </c>
      <c r="E13" s="63" t="s">
        <v>30</v>
      </c>
      <c r="F13" s="112" t="s">
        <v>66</v>
      </c>
      <c r="G13" s="168"/>
      <c r="H13" s="64" t="s">
        <v>31</v>
      </c>
      <c r="I13" s="151"/>
      <c r="J13" s="154"/>
      <c r="K13" s="157"/>
      <c r="L13" s="119"/>
      <c r="M13" s="132"/>
      <c r="N13" s="132"/>
      <c r="O13" s="160"/>
      <c r="P13" s="65">
        <f>D13*Q13</f>
        <v>680</v>
      </c>
      <c r="Q13" s="66">
        <v>340</v>
      </c>
      <c r="R13" s="169"/>
      <c r="S13" s="67">
        <f>D13*R13</f>
        <v>0</v>
      </c>
      <c r="T13" s="68" t="str">
        <f t="shared" si="2"/>
        <v xml:space="preserve"> </v>
      </c>
      <c r="U13" s="130"/>
      <c r="V13" s="167"/>
    </row>
    <row r="14" spans="1:22" ht="318" customHeight="1" thickTop="1" thickBot="1" x14ac:dyDescent="0.3">
      <c r="A14" s="41"/>
      <c r="B14" s="69">
        <v>8</v>
      </c>
      <c r="C14" s="70" t="s">
        <v>48</v>
      </c>
      <c r="D14" s="71">
        <v>1</v>
      </c>
      <c r="E14" s="72" t="s">
        <v>30</v>
      </c>
      <c r="F14" s="86" t="s">
        <v>49</v>
      </c>
      <c r="G14" s="168"/>
      <c r="H14" s="74" t="s">
        <v>31</v>
      </c>
      <c r="I14" s="75" t="s">
        <v>50</v>
      </c>
      <c r="J14" s="76" t="s">
        <v>32</v>
      </c>
      <c r="K14" s="76" t="s">
        <v>45</v>
      </c>
      <c r="L14" s="77"/>
      <c r="M14" s="85" t="s">
        <v>46</v>
      </c>
      <c r="N14" s="85" t="s">
        <v>47</v>
      </c>
      <c r="O14" s="78" t="s">
        <v>68</v>
      </c>
      <c r="P14" s="79">
        <f>D14*Q14</f>
        <v>23100</v>
      </c>
      <c r="Q14" s="80">
        <v>23100</v>
      </c>
      <c r="R14" s="169"/>
      <c r="S14" s="81">
        <f>D14*R14</f>
        <v>0</v>
      </c>
      <c r="T14" s="82" t="str">
        <f t="shared" si="2"/>
        <v xml:space="preserve"> </v>
      </c>
      <c r="U14" s="83"/>
      <c r="V14" s="84" t="s">
        <v>11</v>
      </c>
    </row>
    <row r="15" spans="1:22" ht="94.5" customHeight="1" thickTop="1" thickBot="1" x14ac:dyDescent="0.3">
      <c r="A15" s="41"/>
      <c r="B15" s="69">
        <v>9</v>
      </c>
      <c r="C15" s="70" t="s">
        <v>54</v>
      </c>
      <c r="D15" s="71">
        <v>1</v>
      </c>
      <c r="E15" s="72" t="s">
        <v>30</v>
      </c>
      <c r="F15" s="73" t="s">
        <v>51</v>
      </c>
      <c r="G15" s="168"/>
      <c r="H15" s="74" t="s">
        <v>31</v>
      </c>
      <c r="I15" s="75" t="s">
        <v>50</v>
      </c>
      <c r="J15" s="75" t="s">
        <v>31</v>
      </c>
      <c r="K15" s="76"/>
      <c r="L15" s="77"/>
      <c r="M15" s="85" t="s">
        <v>52</v>
      </c>
      <c r="N15" s="85" t="s">
        <v>53</v>
      </c>
      <c r="O15" s="78">
        <v>14</v>
      </c>
      <c r="P15" s="79">
        <f>D15*Q15</f>
        <v>2500</v>
      </c>
      <c r="Q15" s="80">
        <v>2500</v>
      </c>
      <c r="R15" s="169"/>
      <c r="S15" s="81">
        <f>D15*R15</f>
        <v>0</v>
      </c>
      <c r="T15" s="82" t="str">
        <f t="shared" si="2"/>
        <v xml:space="preserve"> </v>
      </c>
      <c r="U15" s="83"/>
      <c r="V15" s="84" t="s">
        <v>12</v>
      </c>
    </row>
    <row r="16" spans="1:22" ht="52.5" customHeight="1" thickTop="1" thickBot="1" x14ac:dyDescent="0.3">
      <c r="A16" s="41"/>
      <c r="B16" s="87">
        <v>10</v>
      </c>
      <c r="C16" s="88" t="s">
        <v>55</v>
      </c>
      <c r="D16" s="89">
        <v>1</v>
      </c>
      <c r="E16" s="90" t="s">
        <v>30</v>
      </c>
      <c r="F16" s="97" t="s">
        <v>58</v>
      </c>
      <c r="G16" s="168"/>
      <c r="H16" s="91" t="s">
        <v>31</v>
      </c>
      <c r="I16" s="161" t="s">
        <v>50</v>
      </c>
      <c r="J16" s="161" t="s">
        <v>31</v>
      </c>
      <c r="K16" s="163"/>
      <c r="L16" s="120"/>
      <c r="M16" s="126" t="s">
        <v>56</v>
      </c>
      <c r="N16" s="126" t="s">
        <v>57</v>
      </c>
      <c r="O16" s="124">
        <v>14</v>
      </c>
      <c r="P16" s="92">
        <f>D16*Q16</f>
        <v>700</v>
      </c>
      <c r="Q16" s="93">
        <v>700</v>
      </c>
      <c r="R16" s="169"/>
      <c r="S16" s="94">
        <f>D16*R16</f>
        <v>0</v>
      </c>
      <c r="T16" s="95" t="str">
        <f t="shared" si="2"/>
        <v xml:space="preserve"> </v>
      </c>
      <c r="U16" s="122"/>
      <c r="V16" s="96" t="s">
        <v>13</v>
      </c>
    </row>
    <row r="17" spans="1:22" ht="52.5" customHeight="1" thickTop="1" thickBot="1" x14ac:dyDescent="0.3">
      <c r="A17" s="41"/>
      <c r="B17" s="98">
        <v>11</v>
      </c>
      <c r="C17" s="99" t="s">
        <v>59</v>
      </c>
      <c r="D17" s="100">
        <v>1</v>
      </c>
      <c r="E17" s="101" t="s">
        <v>30</v>
      </c>
      <c r="F17" s="116" t="s">
        <v>60</v>
      </c>
      <c r="G17" s="168"/>
      <c r="H17" s="102" t="s">
        <v>31</v>
      </c>
      <c r="I17" s="162"/>
      <c r="J17" s="162"/>
      <c r="K17" s="164"/>
      <c r="L17" s="121"/>
      <c r="M17" s="127"/>
      <c r="N17" s="127"/>
      <c r="O17" s="125"/>
      <c r="P17" s="103">
        <f>D17*Q17</f>
        <v>1000</v>
      </c>
      <c r="Q17" s="104">
        <v>1000</v>
      </c>
      <c r="R17" s="169"/>
      <c r="S17" s="105">
        <f>D17*R17</f>
        <v>0</v>
      </c>
      <c r="T17" s="106" t="str">
        <f t="shared" si="2"/>
        <v xml:space="preserve"> </v>
      </c>
      <c r="U17" s="123"/>
      <c r="V17" s="107" t="s">
        <v>12</v>
      </c>
    </row>
    <row r="18" spans="1:22" ht="17.45" customHeight="1" thickTop="1" thickBot="1" x14ac:dyDescent="0.3">
      <c r="C18"/>
      <c r="D18"/>
      <c r="E18"/>
      <c r="F18"/>
      <c r="G18"/>
      <c r="H18"/>
      <c r="I18"/>
      <c r="J18"/>
      <c r="N18"/>
      <c r="O18"/>
      <c r="P18"/>
    </row>
    <row r="19" spans="1:22" ht="51.75" customHeight="1" thickTop="1" thickBot="1" x14ac:dyDescent="0.3">
      <c r="B19" s="141" t="s">
        <v>28</v>
      </c>
      <c r="C19" s="141"/>
      <c r="D19" s="141"/>
      <c r="E19" s="141"/>
      <c r="F19" s="141"/>
      <c r="G19" s="141"/>
      <c r="H19" s="39"/>
      <c r="I19" s="39"/>
      <c r="J19" s="20"/>
      <c r="K19" s="20"/>
      <c r="L19" s="6"/>
      <c r="M19" s="6"/>
      <c r="N19" s="6"/>
      <c r="O19" s="21"/>
      <c r="P19" s="21"/>
      <c r="Q19" s="22" t="s">
        <v>9</v>
      </c>
      <c r="R19" s="138" t="s">
        <v>10</v>
      </c>
      <c r="S19" s="139"/>
      <c r="T19" s="140"/>
      <c r="U19" s="23"/>
      <c r="V19" s="24"/>
    </row>
    <row r="20" spans="1:22" ht="50.45" customHeight="1" thickTop="1" thickBot="1" x14ac:dyDescent="0.3">
      <c r="B20" s="142"/>
      <c r="C20" s="142"/>
      <c r="D20" s="142"/>
      <c r="E20" s="142"/>
      <c r="F20" s="142"/>
      <c r="G20" s="142"/>
      <c r="H20" s="142"/>
      <c r="I20" s="25"/>
      <c r="L20" s="9"/>
      <c r="M20" s="9"/>
      <c r="N20" s="9"/>
      <c r="O20" s="26"/>
      <c r="P20" s="26"/>
      <c r="Q20" s="27">
        <f>SUM(P7:P17)</f>
        <v>52920</v>
      </c>
      <c r="R20" s="135">
        <f>SUM(S7:S17)</f>
        <v>0</v>
      </c>
      <c r="S20" s="136"/>
      <c r="T20" s="137"/>
    </row>
    <row r="21" spans="1:22" ht="15.75" thickTop="1" x14ac:dyDescent="0.25">
      <c r="B21" s="134" t="s">
        <v>27</v>
      </c>
      <c r="C21" s="134"/>
      <c r="D21" s="134"/>
      <c r="E21" s="134"/>
      <c r="F21" s="134"/>
      <c r="G21" s="134"/>
      <c r="H21" s="11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1:22" x14ac:dyDescent="0.25">
      <c r="B22" s="38"/>
      <c r="C22" s="38"/>
      <c r="D22" s="38"/>
      <c r="E22" s="38"/>
      <c r="F22" s="38"/>
      <c r="G22" s="115"/>
      <c r="H22" s="11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1:22" x14ac:dyDescent="0.25">
      <c r="B23" s="38"/>
      <c r="C23" s="38"/>
      <c r="D23" s="38"/>
      <c r="E23" s="38"/>
      <c r="F23" s="38"/>
      <c r="G23" s="115"/>
      <c r="H23" s="11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1:22" x14ac:dyDescent="0.25">
      <c r="B24" s="38"/>
      <c r="C24" s="38"/>
      <c r="D24" s="38"/>
      <c r="E24" s="38"/>
      <c r="F24" s="38"/>
      <c r="G24" s="115"/>
      <c r="H24" s="11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ht="19.899999999999999" customHeight="1" x14ac:dyDescent="0.25">
      <c r="C25" s="20"/>
      <c r="D25" s="28"/>
      <c r="E25" s="20"/>
      <c r="F25" s="20"/>
      <c r="G25" s="115"/>
      <c r="H25" s="11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ht="19.899999999999999" customHeight="1" x14ac:dyDescent="0.25">
      <c r="H26" s="2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ht="19.899999999999999" customHeight="1" x14ac:dyDescent="0.25">
      <c r="C27" s="20"/>
      <c r="D27" s="28"/>
      <c r="E27" s="20"/>
      <c r="F27" s="20"/>
      <c r="G27" s="115"/>
      <c r="H27" s="11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C28" s="20"/>
      <c r="D28" s="28"/>
      <c r="E28" s="20"/>
      <c r="F28" s="20"/>
      <c r="G28" s="115"/>
      <c r="H28" s="11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0"/>
      <c r="D29" s="28"/>
      <c r="E29" s="20"/>
      <c r="F29" s="20"/>
      <c r="G29" s="115"/>
      <c r="H29" s="11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0"/>
      <c r="D30" s="28"/>
      <c r="E30" s="20"/>
      <c r="F30" s="20"/>
      <c r="G30" s="115"/>
      <c r="H30" s="11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0"/>
      <c r="D31" s="28"/>
      <c r="E31" s="20"/>
      <c r="F31" s="20"/>
      <c r="G31" s="115"/>
      <c r="H31" s="11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0"/>
      <c r="D32" s="28"/>
      <c r="E32" s="20"/>
      <c r="F32" s="20"/>
      <c r="G32" s="115"/>
      <c r="H32" s="11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115"/>
      <c r="H33" s="11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115"/>
      <c r="H34" s="11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115"/>
      <c r="H35" s="11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115"/>
      <c r="H36" s="11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115"/>
      <c r="H37" s="11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115"/>
      <c r="H38" s="11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115"/>
      <c r="H39" s="11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115"/>
      <c r="H40" s="11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115"/>
      <c r="H41" s="11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115"/>
      <c r="H42" s="11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115"/>
      <c r="H43" s="11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115"/>
      <c r="H44" s="11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115"/>
      <c r="H45" s="11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115"/>
      <c r="H46" s="11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115"/>
      <c r="H47" s="11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115"/>
      <c r="H48" s="11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115"/>
      <c r="H49" s="11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115"/>
      <c r="H50" s="11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115"/>
      <c r="H51" s="11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115"/>
      <c r="H52" s="11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115"/>
      <c r="H53" s="11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115"/>
      <c r="H54" s="11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115"/>
      <c r="H55" s="11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115"/>
      <c r="H56" s="11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115"/>
      <c r="H57" s="11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115"/>
      <c r="H58" s="11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115"/>
      <c r="H59" s="11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115"/>
      <c r="H60" s="11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115"/>
      <c r="H61" s="11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115"/>
      <c r="H62" s="11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115"/>
      <c r="H63" s="11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115"/>
      <c r="H64" s="11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115"/>
      <c r="H65" s="11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115"/>
      <c r="H66" s="11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115"/>
      <c r="H67" s="11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115"/>
      <c r="H68" s="11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115"/>
      <c r="H69" s="11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115"/>
      <c r="H70" s="11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115"/>
      <c r="H71" s="11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115"/>
      <c r="H72" s="11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115"/>
      <c r="H73" s="11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115"/>
      <c r="H74" s="11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115"/>
      <c r="H75" s="11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115"/>
      <c r="H76" s="11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115"/>
      <c r="H77" s="11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115"/>
      <c r="H78" s="11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115"/>
      <c r="H79" s="11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115"/>
      <c r="H80" s="11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115"/>
      <c r="H81" s="11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115"/>
      <c r="H82" s="11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115"/>
      <c r="H83" s="11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115"/>
      <c r="H84" s="11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115"/>
      <c r="H85" s="11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115"/>
      <c r="H86" s="11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115"/>
      <c r="H87" s="11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115"/>
      <c r="H88" s="11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115"/>
      <c r="H89" s="11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115"/>
      <c r="H90" s="11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115"/>
      <c r="H91" s="11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115"/>
      <c r="H92" s="11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115"/>
      <c r="H93" s="11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115"/>
      <c r="H94" s="11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115"/>
      <c r="H95" s="11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115"/>
      <c r="H96" s="11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0"/>
      <c r="D97" s="28"/>
      <c r="E97" s="20"/>
      <c r="F97" s="20"/>
      <c r="G97" s="115"/>
      <c r="H97" s="115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0"/>
      <c r="D98" s="28"/>
      <c r="E98" s="20"/>
      <c r="F98" s="20"/>
      <c r="G98" s="115"/>
      <c r="H98" s="115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0"/>
      <c r="D99" s="28"/>
      <c r="E99" s="20"/>
      <c r="F99" s="20"/>
      <c r="G99" s="115"/>
      <c r="H99" s="115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0"/>
      <c r="D100" s="28"/>
      <c r="E100" s="20"/>
      <c r="F100" s="20"/>
      <c r="G100" s="115"/>
      <c r="H100" s="115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0"/>
      <c r="D101" s="28"/>
      <c r="E101" s="20"/>
      <c r="F101" s="20"/>
      <c r="G101" s="115"/>
      <c r="H101" s="115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0"/>
      <c r="D102" s="28"/>
      <c r="E102" s="20"/>
      <c r="F102" s="20"/>
      <c r="G102" s="115"/>
      <c r="H102" s="115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0"/>
      <c r="D103" s="28"/>
      <c r="E103" s="20"/>
      <c r="F103" s="20"/>
      <c r="G103" s="115"/>
      <c r="H103" s="115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0"/>
      <c r="D104" s="28"/>
      <c r="E104" s="20"/>
      <c r="F104" s="20"/>
      <c r="G104" s="115"/>
      <c r="H104" s="115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0"/>
      <c r="D105" s="28"/>
      <c r="E105" s="20"/>
      <c r="F105" s="20"/>
      <c r="G105" s="115"/>
      <c r="H105" s="115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0"/>
      <c r="D106" s="28"/>
      <c r="E106" s="20"/>
      <c r="F106" s="20"/>
      <c r="G106" s="115"/>
      <c r="H106" s="115"/>
      <c r="I106" s="11"/>
      <c r="J106" s="11"/>
      <c r="K106" s="11"/>
      <c r="L106" s="11"/>
      <c r="M106" s="11"/>
      <c r="N106" s="5"/>
      <c r="O106" s="5"/>
      <c r="P106" s="5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</sheetData>
  <sheetProtection algorithmName="SHA-512" hashValue="eGENplh/5vRiCXJCfjNNXFwhZxkvWhCE0/A6vE4vjBK13iPM5FMUq8FgOONwvfU4S/L3eGZgAqJPmWbgxDud2w==" saltValue="R/0askv26Y/GAxcUi945vA==" spinCount="100000" sheet="1" objects="1" scenarios="1"/>
  <mergeCells count="25">
    <mergeCell ref="I16:I17"/>
    <mergeCell ref="J16:J17"/>
    <mergeCell ref="K16:K17"/>
    <mergeCell ref="V7:V13"/>
    <mergeCell ref="B1:D1"/>
    <mergeCell ref="G5:H5"/>
    <mergeCell ref="G2:N3"/>
    <mergeCell ref="I7:I13"/>
    <mergeCell ref="J7:J13"/>
    <mergeCell ref="K7:K13"/>
    <mergeCell ref="B21:G21"/>
    <mergeCell ref="R20:T20"/>
    <mergeCell ref="R19:T19"/>
    <mergeCell ref="B19:G19"/>
    <mergeCell ref="B20:H20"/>
    <mergeCell ref="U7:U13"/>
    <mergeCell ref="M7:M13"/>
    <mergeCell ref="N7:N13"/>
    <mergeCell ref="O7:O13"/>
    <mergeCell ref="L7:L13"/>
    <mergeCell ref="L16:L17"/>
    <mergeCell ref="U16:U17"/>
    <mergeCell ref="O16:O17"/>
    <mergeCell ref="N16:N17"/>
    <mergeCell ref="M16:M17"/>
  </mergeCells>
  <conditionalFormatting sqref="B7:B17 D7:D17">
    <cfRule type="containsBlanks" dxfId="7" priority="96">
      <formula>LEN(TRIM(B7))=0</formula>
    </cfRule>
  </conditionalFormatting>
  <conditionalFormatting sqref="B7:B17">
    <cfRule type="cellIs" dxfId="6" priority="93" operator="greaterThanOrEqual">
      <formula>1</formula>
    </cfRule>
  </conditionalFormatting>
  <conditionalFormatting sqref="R7:R17 G7:H1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7">
    <cfRule type="notContainsBlanks" dxfId="2" priority="69">
      <formula>LEN(TRIM(G7))&gt;0</formula>
    </cfRule>
  </conditionalFormatting>
  <conditionalFormatting sqref="T7:T1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7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V14:V15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2023-10-20T09:47:31Z</cp:lastPrinted>
  <dcterms:created xsi:type="dcterms:W3CDTF">2014-03-05T12:43:32Z</dcterms:created>
  <dcterms:modified xsi:type="dcterms:W3CDTF">2023-10-20T10:07:19Z</dcterms:modified>
</cp:coreProperties>
</file>